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 کمیته کابل\1. وندور\"/>
    </mc:Choice>
  </mc:AlternateContent>
  <bookViews>
    <workbookView xWindow="0" yWindow="0" windowWidth="24000" windowHeight="9600"/>
  </bookViews>
  <sheets>
    <sheet name="کابل زمینی فشار متوسط" sheetId="1" r:id="rId1"/>
  </sheets>
  <definedNames>
    <definedName name="_xlnm.Print_Area" localSheetId="0">'کابل زمینی فشار متوسط'!$A$1:$L$11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M10" i="1" s="1"/>
  <c r="N10" i="1" s="1"/>
  <c r="G11" i="1" l="1"/>
  <c r="M11" i="1" s="1"/>
  <c r="N11" i="1" s="1"/>
  <c r="G9" i="1"/>
  <c r="M9" i="1" s="1"/>
  <c r="N9" i="1" s="1"/>
  <c r="G8" i="1"/>
  <c r="M8" i="1" s="1"/>
  <c r="N8" i="1" s="1"/>
  <c r="G7" i="1"/>
  <c r="M7" i="1" s="1"/>
  <c r="N7" i="1" s="1"/>
  <c r="G6" i="1"/>
  <c r="M6" i="1" s="1"/>
  <c r="N6" i="1" s="1"/>
  <c r="G5" i="1"/>
  <c r="M5" i="1" s="1"/>
  <c r="N5" i="1" s="1"/>
  <c r="G4" i="1"/>
  <c r="M4" i="1" s="1"/>
  <c r="N4" i="1" s="1"/>
  <c r="G3" i="1"/>
  <c r="M3" i="1" s="1"/>
  <c r="N3" i="1" s="1"/>
  <c r="M1" i="1"/>
  <c r="I1" i="1"/>
  <c r="J10" i="1" s="1"/>
  <c r="I10" i="1" s="1"/>
  <c r="J9" i="1" l="1"/>
  <c r="I9" i="1" s="1"/>
  <c r="J5" i="1"/>
  <c r="I5" i="1" s="1"/>
  <c r="J8" i="1"/>
  <c r="I8" i="1" s="1"/>
  <c r="J3" i="1"/>
  <c r="I3" i="1" s="1"/>
  <c r="J6" i="1"/>
  <c r="I6" i="1" s="1"/>
  <c r="J4" i="1"/>
  <c r="I4" i="1" s="1"/>
  <c r="J7" i="1"/>
  <c r="I7" i="1" s="1"/>
  <c r="J11" i="1"/>
  <c r="I11" i="1" s="1"/>
</calcChain>
</file>

<file path=xl/sharedStrings.xml><?xml version="1.0" encoding="utf-8"?>
<sst xmlns="http://schemas.openxmlformats.org/spreadsheetml/2006/main" count="73" uniqueCount="62">
  <si>
    <t>Today:</t>
  </si>
  <si>
    <t>نوع کالا</t>
  </si>
  <si>
    <t>ردیف</t>
  </si>
  <si>
    <t>نام شرکت سازنده/تامین کننده</t>
  </si>
  <si>
    <t>مشخصات کالای مورد تائید</t>
  </si>
  <si>
    <t>شماره گواهی</t>
  </si>
  <si>
    <t>تاریخ صدور گواهی</t>
  </si>
  <si>
    <t>تاریخ انقضا گواهی</t>
  </si>
  <si>
    <t>شماره استاندارد</t>
  </si>
  <si>
    <t>وضعیت</t>
  </si>
  <si>
    <t>روز مانده تاانقضای تائیدیه</t>
  </si>
  <si>
    <t>آدرس/شماره تماس/فکس</t>
  </si>
  <si>
    <t>توضیحات</t>
  </si>
  <si>
    <t>تاریخ انقضا گواهی (شمسی)</t>
  </si>
  <si>
    <t>تاریخ انقضا گواهی (میلادی)</t>
  </si>
  <si>
    <t>ارسال نامه</t>
  </si>
  <si>
    <t>انواع کابل فشار متوسط زمینی  (24)12/20</t>
  </si>
  <si>
    <t>صنایع کابل کاویان</t>
  </si>
  <si>
    <t>کابل تک رشته آرموردار یا بدون آرمور با هادی آلومینیومی یا مسی با سطح مقطع هادی تا و خود 630 میلیمترمربع با عایق XLPE و روکش PVC</t>
  </si>
  <si>
    <t>27500/2876</t>
  </si>
  <si>
    <t>1398/04/17</t>
  </si>
  <si>
    <t>IEC60502-2(2014)</t>
  </si>
  <si>
    <t>تهران-ولیعصر-بالاتر از چهارراه پارک وی-ک هستی-پ18-ط3و4
تلفن:22669500-021
نمابر:22028427-021</t>
  </si>
  <si>
    <r>
      <rPr>
        <b/>
        <sz val="24"/>
        <color rgb="FFFF0000"/>
        <rFont val="B Nazanin"/>
        <charset val="178"/>
      </rPr>
      <t>* تهیه کابل از این لیست منوط به عدم انقضای تاریخ اعتبار گواهی شرکت توانیر می باشد و مسئولیت عدم توجه به این موضوع به عهده خریدار خواهد بود.
* کلیه ناظرین محترم ملزم به کنترل موارد مندرج در وندور از جمله تاریخ انقضای گواهی می باشند.
* در صورت هرگونه ابهام با دبیر کمیته های فنی شرکت توزیع برق استان مرکزی تماس حاصل فرمائید.</t>
    </r>
    <r>
      <rPr>
        <b/>
        <sz val="24"/>
        <color theme="1"/>
        <rFont val="B Nazanin"/>
        <charset val="178"/>
      </rPr>
      <t xml:space="preserve">
1. قرقره کابل سالم و دارای پلاک فلزی با حک مشخصات کامل کابل و نام سازنده
2. رده عایقی (12/20kV) مورد قبول است.
3. تطابق سطح مقطع و تعداد رشته ها با آخرین استاندارد مورد تائید توانیر
4. قرقره الزاماً دارای فلنچ فلزی باشد.
5. حک یا چاپ نام سازنده و مشخصات کامل کابل بر روی کابل الزامی است.
(تذکر: در صورت وجود کوچکترین مغایرت در نام شرکت سازنده یا استفاده از هرگونه علائم اختصاری، هماهنگی و استعلام از دبیر کمیته های فنی الزامی است.)
6. کیفیت چاپ بایستی به نحوی باشد که پس از ده مرتبه مالش با پارچه نخی نم دار بر روی علائم چاپی، ماندگاری آن حفظ گردد.
7. کابل بایستی سالم، نو و فاقد هرگونه زدگی باشد.
</t>
    </r>
  </si>
  <si>
    <t>سیم و کابل مغان</t>
  </si>
  <si>
    <t>کابل تک رشته آرموردار یا بدون آرمور با هادی آلومینیومی یا مسی با سطح مقطع هادی تا و خود 185 میلیمترمربع با عایق XLPE و روکش PVC</t>
  </si>
  <si>
    <t>27500/9327</t>
  </si>
  <si>
    <t>1397/11/13</t>
  </si>
  <si>
    <t>تهران-خ شهید بهشتی-نبش میر عماد-ساختمان زمرد-ط2
تلفن:88752014-021
نمابر:88757639-021</t>
  </si>
  <si>
    <t>سیم و کابل یزد</t>
  </si>
  <si>
    <t>کابل تک رشته آرموردار با هادی آلومینیومی با سطح مقطع هادی 185*1 میلیمترمربع با عایق XLPE و روکش PVC</t>
  </si>
  <si>
    <t>27500/4737</t>
  </si>
  <si>
    <t>1398/06/18</t>
  </si>
  <si>
    <t>تهران-بزرگراه آفریقا-بلوار گلشهر-شماره22-ط6-واحد23
تلفن:22012211-021
نمابر:22053760-021</t>
  </si>
  <si>
    <t>کابل تک رشته آرموردار با هادی آلومینیومی با سطح مقطع هادی 300*1 میلیمترمربع با عایق XLPE و روکش PVC</t>
  </si>
  <si>
    <t>27500/4736</t>
  </si>
  <si>
    <t>1398/06/17</t>
  </si>
  <si>
    <t>کابل متال</t>
  </si>
  <si>
    <t>تهران-خ ولی عصر-نرسیده به مطهری-ک افتخار-پ41 جدید
تلفن:88914509-021
نمابر:88914679-021</t>
  </si>
  <si>
    <t>سیم و کابل مشهد</t>
  </si>
  <si>
    <t>خراسان رضوی-مشهد-شهرک صنعتی توس-فاز یکم-تلاش شمالی-خیابان دهم-قطعه 480
تلفن: 35413277-051
فکس: 35414844-051</t>
  </si>
  <si>
    <t>کابل سینا</t>
  </si>
  <si>
    <t>تهران-میدان محسنی-خ بهروز-ساختمان امیر-پ17-واحد32
تلفن:22259653-021
نمابر:22259640-021</t>
  </si>
  <si>
    <t>سیمکو</t>
  </si>
  <si>
    <t>IEC60502-2(2005)</t>
  </si>
  <si>
    <t>تهران- خ شریعتی-بهار شیراز-پ13-کدپستی 1565839331
تلفن:77529690-021
نمابر:77504594-021</t>
  </si>
  <si>
    <t>کابل زمینی فشار متوسط MV-UG-CBL</t>
  </si>
  <si>
    <t>27500/5908</t>
  </si>
  <si>
    <t>افق البرز</t>
  </si>
  <si>
    <t>کابل تک رشته آرموردار یا بدون آرمور با هادی آلومینیومی یا مسی با سطح مقطع هادی تا و خود 300 میلیمترمربع با عایق XLPE و روکش PVC</t>
  </si>
  <si>
    <t>تهران فرمانیه بلوار لواسانی خیابان سعیدی پلاک 25 
تلفن 02123574 داخلی 13
نمابر داخلی 16</t>
  </si>
  <si>
    <t>27500/656</t>
  </si>
  <si>
    <t>27500/1052</t>
  </si>
  <si>
    <t>27500/3319</t>
  </si>
  <si>
    <t>27500/8758</t>
  </si>
  <si>
    <t>1400/09/29</t>
  </si>
  <si>
    <t>1401/07/21</t>
  </si>
  <si>
    <t>1401/02/07</t>
  </si>
  <si>
    <t>1401/12/25</t>
  </si>
  <si>
    <t>کابل تک رشته آرموردار یا بدون آرمور با هادی مسی یا آلومینیومی با سطح مقطع هادی تا و خود 630 میلیمترمربع با عایق XLPE و روکش PVC</t>
  </si>
  <si>
    <t>1401/04/19</t>
  </si>
  <si>
    <t>لیست سازندگان و تامین کنندگان مورد تائید
ویرایش:  40202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</si>
</sst>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60429]dd/mm/yyyy;@"/>
  </numFmts>
  <fonts count="18">
    <font>
      <sz val="10"/>
      <color theme="1"/>
      <name val="B Zar"/>
      <family val="2"/>
    </font>
    <font>
      <sz val="22"/>
      <color theme="1"/>
      <name val="B Zar"/>
      <family val="2"/>
    </font>
    <font>
      <b/>
      <sz val="20"/>
      <color theme="1"/>
      <name val="Arial"/>
      <family val="2"/>
    </font>
    <font>
      <sz val="16"/>
      <color theme="1"/>
      <name val="B Titr"/>
      <charset val="178"/>
    </font>
    <font>
      <b/>
      <sz val="16"/>
      <color theme="1"/>
      <name val="B Titr"/>
      <charset val="178"/>
    </font>
    <font>
      <sz val="20"/>
      <color theme="1"/>
      <name val="B Titr"/>
      <charset val="178"/>
    </font>
    <font>
      <b/>
      <sz val="60"/>
      <color theme="1"/>
      <name val="B Titr"/>
      <charset val="178"/>
    </font>
    <font>
      <b/>
      <sz val="20"/>
      <color theme="1"/>
      <name val="B Nazanin"/>
      <charset val="178"/>
    </font>
    <font>
      <b/>
      <sz val="24"/>
      <color theme="1"/>
      <name val="B Nazanin"/>
      <charset val="178"/>
    </font>
    <font>
      <sz val="20"/>
      <color theme="1"/>
      <name val="B Nazanin"/>
      <charset val="178"/>
    </font>
    <font>
      <sz val="20"/>
      <color theme="1"/>
      <name val="Times New Roman"/>
      <family val="1"/>
    </font>
    <font>
      <b/>
      <sz val="20"/>
      <color theme="1"/>
      <name val="Calibri"/>
      <family val="2"/>
      <scheme val="minor"/>
    </font>
    <font>
      <b/>
      <sz val="24"/>
      <color rgb="FFFF0000"/>
      <name val="B Nazanin"/>
      <charset val="178"/>
    </font>
    <font>
      <sz val="22"/>
      <color theme="1"/>
      <name val="Times"/>
      <family val="1"/>
    </font>
    <font>
      <sz val="20"/>
      <color theme="1"/>
      <name val="B Zar"/>
      <family val="2"/>
    </font>
    <font>
      <sz val="24"/>
      <color theme="1"/>
      <name val="B Titr"/>
      <charset val="178"/>
    </font>
    <font>
      <sz val="14"/>
      <color theme="1"/>
      <name val="B Zar"/>
      <family val="2"/>
    </font>
    <font>
      <sz val="24"/>
      <color rgb="FFFF0000"/>
      <name val="B Yekan"/>
      <charset val="178"/>
    </font>
  </fonts>
  <fills count="7">
    <fill>
      <patternFill patternType="none"/>
    </fill>
    <fill>
      <patternFill patternType="gray125"/>
    </fill>
    <fill>
      <patternFill patternType="solid">
        <fgColor theme="9" tint="0.79998168889431442"/>
        <bgColor indexed="64"/>
      </patternFill>
    </fill>
    <fill>
      <patternFill patternType="solid">
        <fgColor rgb="FF00B05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3" tint="0.79998168889431442"/>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80">
    <xf numFmtId="0" fontId="0" fillId="0" borderId="0" xfId="0"/>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164"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2" fillId="3" borderId="4"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6" borderId="11" xfId="0" applyFont="1" applyFill="1" applyBorder="1" applyAlignment="1">
      <alignment horizontal="right" vertical="center" wrapText="1" readingOrder="2"/>
    </xf>
    <xf numFmtId="0" fontId="9" fillId="6" borderId="12"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xf>
    <xf numFmtId="0" fontId="11" fillId="6" borderId="14" xfId="0" applyFont="1" applyFill="1" applyBorder="1" applyAlignment="1">
      <alignment horizontal="center" vertical="center" wrapText="1" readingOrder="2"/>
    </xf>
    <xf numFmtId="0" fontId="13" fillId="0" borderId="15" xfId="0" applyFont="1" applyFill="1" applyBorder="1" applyAlignment="1">
      <alignment horizontal="center" vertical="center"/>
    </xf>
    <xf numFmtId="14" fontId="13" fillId="0" borderId="16" xfId="0" applyNumberFormat="1" applyFont="1" applyBorder="1" applyAlignment="1">
      <alignment horizontal="center" vertical="center"/>
    </xf>
    <xf numFmtId="0" fontId="3" fillId="0" borderId="10" xfId="0" applyFont="1" applyBorder="1" applyAlignment="1">
      <alignment horizontal="center" vertical="center"/>
    </xf>
    <xf numFmtId="0" fontId="8" fillId="6" borderId="17" xfId="0" applyFont="1" applyFill="1" applyBorder="1" applyAlignment="1">
      <alignment horizontal="center" vertical="center" wrapText="1"/>
    </xf>
    <xf numFmtId="0" fontId="9" fillId="6" borderId="18" xfId="0" applyFont="1" applyFill="1" applyBorder="1" applyAlignment="1">
      <alignment horizontal="right" vertical="center" wrapText="1" readingOrder="2"/>
    </xf>
    <xf numFmtId="0" fontId="9" fillId="6" borderId="19"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xf>
    <xf numFmtId="0" fontId="11" fillId="6" borderId="3" xfId="0" applyFont="1" applyFill="1" applyBorder="1" applyAlignment="1">
      <alignment horizontal="center" vertical="center" wrapText="1" readingOrder="2"/>
    </xf>
    <xf numFmtId="0" fontId="13" fillId="0" borderId="21" xfId="0" applyFont="1" applyFill="1" applyBorder="1" applyAlignment="1">
      <alignment horizontal="center" vertical="center"/>
    </xf>
    <xf numFmtId="14" fontId="13" fillId="0" borderId="22" xfId="0" applyNumberFormat="1" applyFont="1" applyBorder="1" applyAlignment="1">
      <alignment horizontal="center" vertical="center"/>
    </xf>
    <xf numFmtId="0" fontId="3" fillId="0" borderId="8" xfId="0" applyFont="1" applyBorder="1" applyAlignment="1">
      <alignment horizontal="center" vertical="center"/>
    </xf>
    <xf numFmtId="0" fontId="9" fillId="6" borderId="24" xfId="0" applyFont="1" applyFill="1" applyBorder="1" applyAlignment="1">
      <alignment horizontal="right" vertical="center" wrapText="1" readingOrder="2"/>
    </xf>
    <xf numFmtId="0" fontId="9" fillId="6" borderId="25"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9" fillId="6" borderId="30" xfId="0" applyFont="1" applyFill="1" applyBorder="1" applyAlignment="1">
      <alignment horizontal="right" vertical="center" wrapText="1" readingOrder="2"/>
    </xf>
    <xf numFmtId="0" fontId="9" fillId="6" borderId="31"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xf>
    <xf numFmtId="0" fontId="7" fillId="6" borderId="17" xfId="0" applyFont="1" applyFill="1" applyBorder="1" applyAlignment="1">
      <alignment horizontal="center" vertical="center" wrapText="1"/>
    </xf>
    <xf numFmtId="0" fontId="9" fillId="6" borderId="36" xfId="0" applyFont="1" applyFill="1" applyBorder="1" applyAlignment="1">
      <alignment horizontal="right" vertical="center" wrapText="1" readingOrder="2"/>
    </xf>
    <xf numFmtId="0" fontId="9" fillId="6"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35" xfId="0" applyFont="1" applyBorder="1" applyAlignment="1">
      <alignment horizontal="center" vertical="center"/>
    </xf>
    <xf numFmtId="0" fontId="11" fillId="6" borderId="35" xfId="0" applyFont="1" applyFill="1" applyBorder="1" applyAlignment="1">
      <alignment horizontal="center" vertical="center" wrapText="1" readingOrder="2"/>
    </xf>
    <xf numFmtId="0" fontId="3" fillId="0" borderId="5" xfId="0" applyFont="1" applyBorder="1" applyAlignment="1">
      <alignment horizontal="center" vertical="center"/>
    </xf>
    <xf numFmtId="0" fontId="15" fillId="0" borderId="0" xfId="0" applyFont="1" applyFill="1" applyBorder="1" applyAlignment="1">
      <alignment vertical="center" textRotation="90" wrapText="1" readingOrder="2"/>
    </xf>
    <xf numFmtId="0" fontId="0" fillId="0" borderId="0" xfId="0"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0" borderId="10" xfId="0" applyFont="1" applyFill="1" applyBorder="1" applyAlignment="1">
      <alignment horizontal="center" vertical="center" textRotation="90" wrapText="1" readingOrder="2"/>
    </xf>
    <xf numFmtId="0" fontId="6" fillId="0" borderId="8" xfId="0" applyFont="1" applyFill="1" applyBorder="1" applyAlignment="1">
      <alignment horizontal="center" vertical="center" textRotation="90" wrapText="1" readingOrder="2"/>
    </xf>
    <xf numFmtId="0" fontId="6" fillId="0" borderId="5" xfId="0" applyFont="1" applyFill="1" applyBorder="1" applyAlignment="1">
      <alignment horizontal="center" vertical="center" textRotation="90" wrapText="1" readingOrder="2"/>
    </xf>
    <xf numFmtId="0" fontId="8" fillId="0" borderId="10" xfId="0" applyFont="1" applyFill="1" applyBorder="1" applyAlignment="1">
      <alignment horizontal="center" vertical="center" wrapText="1" readingOrder="2"/>
    </xf>
    <xf numFmtId="0" fontId="8" fillId="0" borderId="8" xfId="0" applyFont="1" applyFill="1" applyBorder="1" applyAlignment="1">
      <alignment horizontal="center" vertical="center" wrapText="1" readingOrder="2"/>
    </xf>
    <xf numFmtId="0" fontId="8" fillId="0" borderId="5" xfId="0" applyFont="1" applyFill="1" applyBorder="1" applyAlignment="1">
      <alignment horizontal="center" vertical="center" wrapText="1" readingOrder="2"/>
    </xf>
    <xf numFmtId="0" fontId="7" fillId="6" borderId="23"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0" fillId="2" borderId="2" xfId="0" applyFill="1" applyBorder="1" applyAlignment="1">
      <alignment horizontal="center" vertical="center" wrapText="1"/>
    </xf>
  </cellXfs>
  <cellStyles count="1">
    <cellStyle name="Normal" xfId="0" builtinId="0"/>
  </cellStyles>
  <dxfs count="19">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9"/>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s://excelpedia.ne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500064</xdr:colOff>
      <xdr:row>11</xdr:row>
      <xdr:rowOff>0</xdr:rowOff>
    </xdr:from>
    <xdr:to>
      <xdr:col>21</xdr:col>
      <xdr:colOff>98613</xdr:colOff>
      <xdr:row>14</xdr:row>
      <xdr:rowOff>48160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786187" y="20869275"/>
          <a:ext cx="1427349" cy="1429285"/>
        </a:xfrm>
        <a:prstGeom prst="rect">
          <a:avLst/>
        </a:prstGeom>
      </xdr:spPr>
    </xdr:pic>
    <xdr:clientData/>
  </xdr:twoCellAnchor>
  <xdr:twoCellAnchor editAs="oneCell">
    <xdr:from>
      <xdr:col>0</xdr:col>
      <xdr:colOff>23807</xdr:colOff>
      <xdr:row>0</xdr:row>
      <xdr:rowOff>0</xdr:rowOff>
    </xdr:from>
    <xdr:to>
      <xdr:col>3</xdr:col>
      <xdr:colOff>1971675</xdr:colOff>
      <xdr:row>0</xdr:row>
      <xdr:rowOff>1254125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04164650" y="0"/>
          <a:ext cx="6481768" cy="125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rightToLeft="1" tabSelected="1" topLeftCell="C1" zoomScale="60" zoomScaleNormal="60" zoomScaleSheetLayoutView="25" workbookViewId="0">
      <selection activeCell="F14" sqref="F14"/>
    </sheetView>
  </sheetViews>
  <sheetFormatPr defaultRowHeight="18"/>
  <cols>
    <col min="1" max="1" width="26.140625" style="61" customWidth="1"/>
    <col min="2" max="2" width="9.42578125" style="61" bestFit="1" customWidth="1"/>
    <col min="3" max="3" width="32.42578125" style="61" customWidth="1"/>
    <col min="4" max="4" width="98" style="61" customWidth="1"/>
    <col min="5" max="5" width="22.7109375" style="61" customWidth="1"/>
    <col min="6" max="6" width="17.85546875" style="61" customWidth="1"/>
    <col min="7" max="7" width="20.85546875" style="61" customWidth="1"/>
    <col min="8" max="8" width="26.85546875" style="61" customWidth="1"/>
    <col min="9" max="9" width="22.5703125" customWidth="1"/>
    <col min="10" max="10" width="25.5703125" style="63" customWidth="1"/>
    <col min="11" max="11" width="84.28515625" style="61" customWidth="1"/>
    <col min="12" max="12" width="95.140625" style="61" customWidth="1"/>
    <col min="13" max="13" width="26.85546875" style="63" hidden="1" customWidth="1"/>
    <col min="14" max="14" width="46.42578125" style="63" hidden="1" customWidth="1"/>
    <col min="15" max="15" width="16.5703125" hidden="1" customWidth="1"/>
  </cols>
  <sheetData>
    <row r="1" spans="1:15" ht="103.5" customHeight="1" thickBot="1">
      <c r="A1" s="1"/>
      <c r="B1" s="2"/>
      <c r="C1" s="2"/>
      <c r="D1" s="78" t="s">
        <v>46</v>
      </c>
      <c r="E1" s="79"/>
      <c r="F1" s="79"/>
      <c r="G1" s="79"/>
      <c r="H1" s="79"/>
      <c r="I1" s="3">
        <f ca="1">TODAY()</f>
        <v>45066</v>
      </c>
      <c r="J1" s="4" t="s">
        <v>0</v>
      </c>
      <c r="K1" s="64" t="s">
        <v>61</v>
      </c>
      <c r="L1" s="65"/>
      <c r="M1" s="5">
        <f ca="1">TODAY()</f>
        <v>45066</v>
      </c>
      <c r="N1" s="6" t="s">
        <v>0</v>
      </c>
    </row>
    <row r="2" spans="1:15" ht="99.75" customHeight="1" thickBot="1">
      <c r="A2" s="7" t="s">
        <v>1</v>
      </c>
      <c r="B2" s="8" t="s">
        <v>2</v>
      </c>
      <c r="C2" s="9" t="s">
        <v>3</v>
      </c>
      <c r="D2" s="9" t="s">
        <v>4</v>
      </c>
      <c r="E2" s="9" t="s">
        <v>5</v>
      </c>
      <c r="F2" s="9" t="s">
        <v>6</v>
      </c>
      <c r="G2" s="9" t="s">
        <v>7</v>
      </c>
      <c r="H2" s="9" t="s">
        <v>8</v>
      </c>
      <c r="I2" s="10" t="s">
        <v>9</v>
      </c>
      <c r="J2" s="10" t="s">
        <v>10</v>
      </c>
      <c r="K2" s="11" t="s">
        <v>11</v>
      </c>
      <c r="L2" s="12" t="s">
        <v>12</v>
      </c>
      <c r="M2" s="13" t="s">
        <v>13</v>
      </c>
      <c r="N2" s="14" t="s">
        <v>14</v>
      </c>
      <c r="O2" s="15" t="s">
        <v>15</v>
      </c>
    </row>
    <row r="3" spans="1:15" ht="180" customHeight="1" thickBot="1">
      <c r="A3" s="66" t="s">
        <v>16</v>
      </c>
      <c r="B3" s="16">
        <v>1</v>
      </c>
      <c r="C3" s="17" t="s">
        <v>17</v>
      </c>
      <c r="D3" s="18" t="s">
        <v>18</v>
      </c>
      <c r="E3" s="19" t="s">
        <v>19</v>
      </c>
      <c r="F3" s="19" t="s">
        <v>20</v>
      </c>
      <c r="G3" s="20" t="str">
        <f>CONCATENATE(LEFT(F3,4)+2,RIGHT(F3,6))</f>
        <v>1400/04/17</v>
      </c>
      <c r="H3" s="21" t="s">
        <v>21</v>
      </c>
      <c r="I3" s="22" t="str">
        <f ca="1">IF(J3&gt;30,"مجاز",IF(0&lt;J3,"الزام هماهنگی","غیرمجاز"))</f>
        <v>غیرمجاز</v>
      </c>
      <c r="J3" s="23">
        <f ca="1">N3-$I$1</f>
        <v>-681</v>
      </c>
      <c r="K3" s="24" t="s">
        <v>22</v>
      </c>
      <c r="L3" s="69" t="s">
        <v>23</v>
      </c>
      <c r="M3" s="25" t="str">
        <f>G3</f>
        <v>1400/04/17</v>
      </c>
      <c r="N3" s="26">
        <f t="shared" ref="N3:N11" si="0">IF(MOD(VALUE(LEFT(M3,4)),4)=0,(VALUE(LEFT(M3,4))-1)*365+(IF((VALUE(MID(M3,6,2))-1)&lt;7,(VALUE(MID(M3,6,2))-1)*31,IF((VALUE(MID(M3,6,2))-1)&gt;6,(VALUE(MID(M3,6,2))-1)*30+6)))+VALUE(RIGHT(M3,2))+INT((VALUE(LEFT(M3,4))-1)/4)+1,(VALUE(LEFT(M3,4))-1)*365+(IF((VALUE(MID(M3,6,2))-1)&lt;7,(VALUE(MID(M3,6,2))-1)*31,IF((VALUE(MID(M3,6,2))-1)&gt;6,(VALUE(MID(M3,6,2))-1)*30+6)))+VALUE(RIGHT(M3,2))+INT((VALUE(LEFT(M3,4))-1)/4))-466710</f>
        <v>44385</v>
      </c>
      <c r="O3" s="27">
        <v>0</v>
      </c>
    </row>
    <row r="4" spans="1:15" ht="180" customHeight="1" thickBot="1">
      <c r="A4" s="67"/>
      <c r="B4" s="16">
        <v>2</v>
      </c>
      <c r="C4" s="28" t="s">
        <v>24</v>
      </c>
      <c r="D4" s="29" t="s">
        <v>25</v>
      </c>
      <c r="E4" s="30" t="s">
        <v>26</v>
      </c>
      <c r="F4" s="30" t="s">
        <v>27</v>
      </c>
      <c r="G4" s="31" t="str">
        <f>CONCATENATE(LEFT(F4,4)+2,RIGHT(F4,6))</f>
        <v>1399/11/13</v>
      </c>
      <c r="H4" s="32" t="s">
        <v>21</v>
      </c>
      <c r="I4" s="33" t="str">
        <f t="shared" ref="I4:I11" ca="1" si="1">IF(J4&gt;30,"مجاز",IF(0&lt;J4,"الزام هماهنگی","غیرمجاز"))</f>
        <v>غیرمجاز</v>
      </c>
      <c r="J4" s="34">
        <f t="shared" ref="J4:J11" ca="1" si="2">N4-$I$1</f>
        <v>-838</v>
      </c>
      <c r="K4" s="35" t="s">
        <v>28</v>
      </c>
      <c r="L4" s="70"/>
      <c r="M4" s="36" t="str">
        <f t="shared" ref="M4:M11" si="3">G4</f>
        <v>1399/11/13</v>
      </c>
      <c r="N4" s="37">
        <f t="shared" si="0"/>
        <v>44228</v>
      </c>
      <c r="O4" s="38">
        <v>0</v>
      </c>
    </row>
    <row r="5" spans="1:15" ht="180" customHeight="1">
      <c r="A5" s="67"/>
      <c r="B5" s="72">
        <v>3</v>
      </c>
      <c r="C5" s="74" t="s">
        <v>29</v>
      </c>
      <c r="D5" s="39" t="s">
        <v>30</v>
      </c>
      <c r="E5" s="40" t="s">
        <v>31</v>
      </c>
      <c r="F5" s="40" t="s">
        <v>32</v>
      </c>
      <c r="G5" s="41" t="str">
        <f t="shared" ref="G5:G6" si="4">CONCATENATE(LEFT(F5,4)+2,RIGHT(F5,6))</f>
        <v>1400/06/18</v>
      </c>
      <c r="H5" s="42" t="s">
        <v>21</v>
      </c>
      <c r="I5" s="43" t="str">
        <f t="shared" ca="1" si="1"/>
        <v>غیرمجاز</v>
      </c>
      <c r="J5" s="44">
        <f t="shared" ca="1" si="2"/>
        <v>-618</v>
      </c>
      <c r="K5" s="76" t="s">
        <v>33</v>
      </c>
      <c r="L5" s="70"/>
      <c r="M5" s="36" t="str">
        <f t="shared" si="3"/>
        <v>1400/06/18</v>
      </c>
      <c r="N5" s="37">
        <f t="shared" si="0"/>
        <v>44448</v>
      </c>
      <c r="O5" s="38">
        <v>0</v>
      </c>
    </row>
    <row r="6" spans="1:15" ht="180" customHeight="1" thickBot="1">
      <c r="A6" s="67"/>
      <c r="B6" s="73"/>
      <c r="C6" s="75"/>
      <c r="D6" s="45" t="s">
        <v>34</v>
      </c>
      <c r="E6" s="46" t="s">
        <v>35</v>
      </c>
      <c r="F6" s="46" t="s">
        <v>36</v>
      </c>
      <c r="G6" s="47" t="str">
        <f t="shared" si="4"/>
        <v>1400/06/17</v>
      </c>
      <c r="H6" s="48" t="s">
        <v>21</v>
      </c>
      <c r="I6" s="49" t="str">
        <f t="shared" ca="1" si="1"/>
        <v>غیرمجاز</v>
      </c>
      <c r="J6" s="50">
        <f t="shared" ca="1" si="2"/>
        <v>-619</v>
      </c>
      <c r="K6" s="77"/>
      <c r="L6" s="70"/>
      <c r="M6" s="36" t="str">
        <f t="shared" si="3"/>
        <v>1400/06/17</v>
      </c>
      <c r="N6" s="37">
        <f t="shared" si="0"/>
        <v>44447</v>
      </c>
      <c r="O6" s="38">
        <v>0</v>
      </c>
    </row>
    <row r="7" spans="1:15" ht="180" customHeight="1" thickBot="1">
      <c r="A7" s="67"/>
      <c r="B7" s="51">
        <v>4</v>
      </c>
      <c r="C7" s="17" t="s">
        <v>37</v>
      </c>
      <c r="D7" s="29" t="s">
        <v>25</v>
      </c>
      <c r="E7" s="30" t="s">
        <v>54</v>
      </c>
      <c r="F7" s="30" t="s">
        <v>55</v>
      </c>
      <c r="G7" s="31" t="str">
        <f>CONCATENATE(LEFT(F7,4)+2,RIGHT(F7,6))</f>
        <v>1402/09/29</v>
      </c>
      <c r="H7" s="32" t="s">
        <v>21</v>
      </c>
      <c r="I7" s="33" t="str">
        <f t="shared" ca="1" si="1"/>
        <v>مجاز</v>
      </c>
      <c r="J7" s="34">
        <f t="shared" ca="1" si="2"/>
        <v>214</v>
      </c>
      <c r="K7" s="35" t="s">
        <v>38</v>
      </c>
      <c r="L7" s="70"/>
      <c r="M7" s="36" t="str">
        <f t="shared" si="3"/>
        <v>1402/09/29</v>
      </c>
      <c r="N7" s="37">
        <f t="shared" si="0"/>
        <v>45280</v>
      </c>
      <c r="O7" s="38">
        <v>0</v>
      </c>
    </row>
    <row r="8" spans="1:15" ht="180" customHeight="1" thickBot="1">
      <c r="A8" s="67"/>
      <c r="B8" s="16">
        <v>5</v>
      </c>
      <c r="C8" s="17" t="s">
        <v>39</v>
      </c>
      <c r="D8" s="29" t="s">
        <v>18</v>
      </c>
      <c r="E8" s="30" t="s">
        <v>47</v>
      </c>
      <c r="F8" s="30" t="s">
        <v>56</v>
      </c>
      <c r="G8" s="31" t="str">
        <f t="shared" ref="G8:G11" si="5">CONCATENATE(LEFT(F8,4)+2,RIGHT(F8,6))</f>
        <v>1403/07/21</v>
      </c>
      <c r="H8" s="32" t="s">
        <v>21</v>
      </c>
      <c r="I8" s="33" t="str">
        <f t="shared" ca="1" si="1"/>
        <v>مجاز</v>
      </c>
      <c r="J8" s="34">
        <f t="shared" ca="1" si="2"/>
        <v>511</v>
      </c>
      <c r="K8" s="35" t="s">
        <v>40</v>
      </c>
      <c r="L8" s="70"/>
      <c r="M8" s="36" t="str">
        <f t="shared" si="3"/>
        <v>1403/07/21</v>
      </c>
      <c r="N8" s="37">
        <f t="shared" si="0"/>
        <v>45577</v>
      </c>
      <c r="O8" s="38">
        <v>0</v>
      </c>
    </row>
    <row r="9" spans="1:15" ht="180" customHeight="1" thickBot="1">
      <c r="A9" s="67"/>
      <c r="B9" s="16">
        <v>6</v>
      </c>
      <c r="C9" s="17" t="s">
        <v>41</v>
      </c>
      <c r="D9" s="29" t="s">
        <v>18</v>
      </c>
      <c r="E9" s="30" t="s">
        <v>52</v>
      </c>
      <c r="F9" s="30" t="s">
        <v>57</v>
      </c>
      <c r="G9" s="31" t="str">
        <f t="shared" si="5"/>
        <v>1403/02/07</v>
      </c>
      <c r="H9" s="32" t="s">
        <v>21</v>
      </c>
      <c r="I9" s="33" t="str">
        <f t="shared" ca="1" si="1"/>
        <v>مجاز</v>
      </c>
      <c r="J9" s="34">
        <f t="shared" ca="1" si="2"/>
        <v>342</v>
      </c>
      <c r="K9" s="35" t="s">
        <v>42</v>
      </c>
      <c r="L9" s="70"/>
      <c r="M9" s="36" t="str">
        <f t="shared" si="3"/>
        <v>1403/02/07</v>
      </c>
      <c r="N9" s="37">
        <f t="shared" si="0"/>
        <v>45408</v>
      </c>
      <c r="O9" s="38">
        <v>0</v>
      </c>
    </row>
    <row r="10" spans="1:15" ht="180" customHeight="1" thickBot="1">
      <c r="A10" s="67"/>
      <c r="B10" s="16">
        <v>7</v>
      </c>
      <c r="C10" s="17" t="s">
        <v>48</v>
      </c>
      <c r="D10" s="29" t="s">
        <v>49</v>
      </c>
      <c r="E10" s="53" t="s">
        <v>51</v>
      </c>
      <c r="F10" s="30" t="s">
        <v>58</v>
      </c>
      <c r="G10" s="31" t="str">
        <f t="shared" ref="G10" si="6">CONCATENATE(LEFT(F10,4)+2,RIGHT(F10,6))</f>
        <v>1403/12/25</v>
      </c>
      <c r="H10" s="32" t="s">
        <v>21</v>
      </c>
      <c r="I10" s="33" t="str">
        <f t="shared" ref="I10" ca="1" si="7">IF(J10&gt;30,"مجاز",IF(0&lt;J10,"الزام هماهنگی","غیرمجاز"))</f>
        <v>مجاز</v>
      </c>
      <c r="J10" s="34">
        <f t="shared" ref="J10" ca="1" si="8">N10-$I$1</f>
        <v>665</v>
      </c>
      <c r="K10" s="58" t="s">
        <v>50</v>
      </c>
      <c r="L10" s="70"/>
      <c r="M10" s="36" t="str">
        <f t="shared" si="3"/>
        <v>1403/12/25</v>
      </c>
      <c r="N10" s="37">
        <f t="shared" si="0"/>
        <v>45731</v>
      </c>
      <c r="O10" s="38"/>
    </row>
    <row r="11" spans="1:15" ht="180" customHeight="1" thickBot="1">
      <c r="A11" s="68"/>
      <c r="B11" s="16">
        <v>8</v>
      </c>
      <c r="C11" s="17" t="s">
        <v>43</v>
      </c>
      <c r="D11" s="52" t="s">
        <v>59</v>
      </c>
      <c r="E11" s="53" t="s">
        <v>53</v>
      </c>
      <c r="F11" s="53" t="s">
        <v>60</v>
      </c>
      <c r="G11" s="54" t="str">
        <f t="shared" si="5"/>
        <v>1403/04/19</v>
      </c>
      <c r="H11" s="55" t="s">
        <v>44</v>
      </c>
      <c r="I11" s="56" t="str">
        <f t="shared" ca="1" si="1"/>
        <v>مجاز</v>
      </c>
      <c r="J11" s="57">
        <f t="shared" ca="1" si="2"/>
        <v>416</v>
      </c>
      <c r="K11" s="58" t="s">
        <v>45</v>
      </c>
      <c r="L11" s="71"/>
      <c r="M11" s="36" t="str">
        <f t="shared" si="3"/>
        <v>1403/04/19</v>
      </c>
      <c r="N11" s="37">
        <f t="shared" si="0"/>
        <v>45482</v>
      </c>
      <c r="O11" s="59">
        <v>0</v>
      </c>
    </row>
    <row r="12" spans="1:15" ht="32.25">
      <c r="A12" s="60"/>
      <c r="J12"/>
      <c r="M12"/>
      <c r="N12"/>
      <c r="O12" s="62"/>
    </row>
    <row r="13" spans="1:15" ht="40.5" customHeight="1">
      <c r="A13" s="60"/>
      <c r="J13"/>
      <c r="M13"/>
      <c r="N13"/>
      <c r="O13" s="62"/>
    </row>
    <row r="14" spans="1:15" ht="36" customHeight="1">
      <c r="A14" s="60"/>
      <c r="J14"/>
      <c r="M14"/>
      <c r="N14"/>
      <c r="O14" s="62"/>
    </row>
    <row r="15" spans="1:15" ht="32.25">
      <c r="J15"/>
      <c r="M15"/>
      <c r="N15"/>
      <c r="O15" s="62"/>
    </row>
    <row r="16" spans="1:15" ht="32.25">
      <c r="J16"/>
      <c r="M16"/>
      <c r="N16"/>
      <c r="O16" s="62"/>
    </row>
    <row r="17" spans="10:15" ht="36" customHeight="1">
      <c r="J17"/>
      <c r="M17"/>
      <c r="N17"/>
      <c r="O17" s="62"/>
    </row>
    <row r="18" spans="10:15" ht="32.25">
      <c r="J18"/>
      <c r="M18"/>
      <c r="N18"/>
      <c r="O18" s="62"/>
    </row>
    <row r="19" spans="10:15" ht="40.5" customHeight="1">
      <c r="J19"/>
      <c r="M19"/>
      <c r="N19"/>
      <c r="O19" s="62"/>
    </row>
    <row r="20" spans="10:15" ht="32.25">
      <c r="J20"/>
      <c r="M20"/>
      <c r="N20"/>
      <c r="O20" s="62"/>
    </row>
    <row r="21" spans="10:15" ht="32.25">
      <c r="J21"/>
      <c r="M21"/>
      <c r="N21"/>
      <c r="O21" s="62"/>
    </row>
    <row r="22" spans="10:15" ht="32.25">
      <c r="J22"/>
      <c r="M22"/>
      <c r="N22"/>
      <c r="O22" s="62"/>
    </row>
    <row r="23" spans="10:15" ht="32.25">
      <c r="J23"/>
      <c r="M23"/>
      <c r="N23"/>
      <c r="O23" s="62"/>
    </row>
    <row r="24" spans="10:15" ht="40.5" customHeight="1">
      <c r="J24"/>
      <c r="M24"/>
      <c r="N24"/>
      <c r="O24" s="62"/>
    </row>
    <row r="25" spans="10:15" ht="36" customHeight="1">
      <c r="J25"/>
      <c r="M25"/>
      <c r="N25"/>
      <c r="O25" s="62"/>
    </row>
    <row r="26" spans="10:15" ht="32.25">
      <c r="J26"/>
      <c r="M26"/>
      <c r="N26"/>
      <c r="O26" s="62"/>
    </row>
    <row r="27" spans="10:15" ht="32.25">
      <c r="J27"/>
      <c r="M27"/>
      <c r="N27"/>
      <c r="O27" s="62"/>
    </row>
    <row r="28" spans="10:15" ht="32.25">
      <c r="J28"/>
      <c r="M28"/>
      <c r="N28"/>
      <c r="O28" s="62"/>
    </row>
    <row r="29" spans="10:15" ht="36" customHeight="1">
      <c r="J29"/>
      <c r="M29"/>
      <c r="N29"/>
      <c r="O29" s="62"/>
    </row>
    <row r="30" spans="10:15" ht="32.25">
      <c r="J30"/>
      <c r="M30"/>
      <c r="N30"/>
      <c r="O30" s="62"/>
    </row>
    <row r="31" spans="10:15" ht="32.25">
      <c r="J31"/>
      <c r="M31"/>
      <c r="N31"/>
      <c r="O31" s="62"/>
    </row>
    <row r="32" spans="10:15" ht="36" customHeight="1">
      <c r="J32"/>
      <c r="M32"/>
      <c r="N32"/>
      <c r="O32" s="62"/>
    </row>
    <row r="33" spans="10:15" ht="32.25">
      <c r="J33"/>
      <c r="M33"/>
      <c r="N33"/>
      <c r="O33" s="62"/>
    </row>
    <row r="34" spans="10:15" ht="32.25">
      <c r="J34"/>
      <c r="M34"/>
      <c r="N34"/>
      <c r="O34" s="62"/>
    </row>
    <row r="35" spans="10:15" ht="36" customHeight="1">
      <c r="J35"/>
      <c r="M35"/>
      <c r="N35"/>
      <c r="O35" s="62"/>
    </row>
    <row r="36" spans="10:15" ht="32.25">
      <c r="J36"/>
      <c r="M36"/>
      <c r="N36"/>
      <c r="O36" s="62"/>
    </row>
    <row r="37" spans="10:15" ht="32.25">
      <c r="J37"/>
      <c r="M37"/>
      <c r="N37"/>
      <c r="O37" s="62"/>
    </row>
    <row r="38" spans="10:15" ht="36" customHeight="1">
      <c r="J38"/>
      <c r="M38"/>
      <c r="N38"/>
      <c r="O38" s="62"/>
    </row>
    <row r="39" spans="10:15" ht="32.25">
      <c r="J39"/>
      <c r="M39"/>
      <c r="N39"/>
      <c r="O39" s="62"/>
    </row>
    <row r="40" spans="10:15" ht="40.5" customHeight="1">
      <c r="J40"/>
      <c r="M40"/>
      <c r="N40"/>
      <c r="O40" s="62"/>
    </row>
    <row r="41" spans="10:15" ht="32.25">
      <c r="J41"/>
      <c r="M41"/>
      <c r="N41"/>
      <c r="O41" s="62"/>
    </row>
    <row r="42" spans="10:15" ht="40.5" customHeight="1">
      <c r="J42"/>
      <c r="M42"/>
      <c r="N42"/>
      <c r="O42" s="62"/>
    </row>
    <row r="43" spans="10:15" ht="36" customHeight="1">
      <c r="J43"/>
      <c r="M43"/>
      <c r="N43"/>
      <c r="O43" s="62"/>
    </row>
    <row r="44" spans="10:15" ht="32.25">
      <c r="J44"/>
      <c r="M44"/>
      <c r="N44"/>
      <c r="O44" s="62"/>
    </row>
    <row r="45" spans="10:15" ht="36.75" customHeight="1">
      <c r="J45"/>
      <c r="M45"/>
      <c r="N45"/>
      <c r="O45" s="62"/>
    </row>
    <row r="46" spans="10:15" ht="40.5" customHeight="1">
      <c r="J46"/>
      <c r="M46"/>
      <c r="N46"/>
      <c r="O46" s="62"/>
    </row>
    <row r="47" spans="10:15" ht="32.25">
      <c r="J47"/>
      <c r="M47"/>
      <c r="N47"/>
      <c r="O47" s="62"/>
    </row>
    <row r="48" spans="10:15" ht="32.25">
      <c r="J48"/>
      <c r="M48"/>
      <c r="N48"/>
      <c r="O48" s="62"/>
    </row>
    <row r="49" spans="10:15" ht="32.25">
      <c r="J49"/>
      <c r="M49"/>
      <c r="N49"/>
      <c r="O49" s="62"/>
    </row>
    <row r="50" spans="10:15" ht="32.25">
      <c r="J50"/>
      <c r="M50"/>
      <c r="N50"/>
      <c r="O50" s="62"/>
    </row>
    <row r="51" spans="10:15" ht="36" customHeight="1">
      <c r="J51"/>
      <c r="M51"/>
      <c r="N51"/>
      <c r="O51" s="62"/>
    </row>
    <row r="52" spans="10:15" ht="32.25">
      <c r="J52"/>
      <c r="M52"/>
      <c r="N52"/>
      <c r="O52" s="62"/>
    </row>
    <row r="53" spans="10:15" ht="40.5" customHeight="1">
      <c r="J53"/>
      <c r="M53"/>
      <c r="N53"/>
      <c r="O53" s="62"/>
    </row>
    <row r="54" spans="10:15" ht="36.75" customHeight="1">
      <c r="J54"/>
      <c r="M54"/>
      <c r="N54"/>
      <c r="O54" s="62"/>
    </row>
    <row r="55" spans="10:15" ht="32.25">
      <c r="J55"/>
      <c r="M55"/>
      <c r="N55"/>
      <c r="O55" s="62"/>
    </row>
    <row r="56" spans="10:15" ht="40.5" customHeight="1">
      <c r="J56"/>
      <c r="M56"/>
      <c r="N56"/>
      <c r="O56" s="62"/>
    </row>
    <row r="57" spans="10:15" ht="36" customHeight="1">
      <c r="J57"/>
      <c r="M57"/>
      <c r="N57"/>
      <c r="O57" s="62"/>
    </row>
    <row r="58" spans="10:15" ht="32.25">
      <c r="J58"/>
      <c r="M58"/>
      <c r="N58"/>
      <c r="O58" s="62"/>
    </row>
    <row r="59" spans="10:15" ht="32.25">
      <c r="J59"/>
      <c r="M59"/>
      <c r="N59"/>
      <c r="O59" s="62"/>
    </row>
    <row r="60" spans="10:15" ht="32.25">
      <c r="J60"/>
      <c r="M60"/>
      <c r="N60"/>
      <c r="O60" s="62"/>
    </row>
    <row r="61" spans="10:15" ht="32.25">
      <c r="J61"/>
      <c r="M61"/>
      <c r="N61"/>
      <c r="O61" s="62"/>
    </row>
    <row r="62" spans="10:15" ht="32.25">
      <c r="J62"/>
      <c r="M62"/>
      <c r="N62"/>
      <c r="O62" s="62"/>
    </row>
    <row r="63" spans="10:15" ht="40.5" customHeight="1">
      <c r="J63"/>
      <c r="M63"/>
      <c r="N63"/>
      <c r="O63" s="62"/>
    </row>
    <row r="64" spans="10:15" ht="32.25">
      <c r="J64"/>
      <c r="M64"/>
      <c r="N64"/>
      <c r="O64" s="62"/>
    </row>
    <row r="65" spans="10:15" ht="36" customHeight="1">
      <c r="J65"/>
      <c r="M65"/>
      <c r="N65"/>
      <c r="O65" s="62"/>
    </row>
    <row r="66" spans="10:15" ht="36" customHeight="1">
      <c r="J66"/>
      <c r="M66"/>
      <c r="N66"/>
      <c r="O66" s="62"/>
    </row>
    <row r="67" spans="10:15" ht="32.25">
      <c r="J67"/>
      <c r="M67"/>
      <c r="N67"/>
      <c r="O67" s="62"/>
    </row>
    <row r="68" spans="10:15" ht="32.25">
      <c r="J68"/>
      <c r="M68"/>
      <c r="N68"/>
      <c r="O68" s="62"/>
    </row>
    <row r="69" spans="10:15" ht="32.25">
      <c r="J69"/>
      <c r="M69"/>
      <c r="N69"/>
      <c r="O69" s="62"/>
    </row>
    <row r="70" spans="10:15" ht="32.25">
      <c r="J70"/>
      <c r="M70"/>
      <c r="N70"/>
      <c r="O70" s="62"/>
    </row>
    <row r="71" spans="10:15" ht="32.25">
      <c r="J71"/>
      <c r="M71"/>
      <c r="N71"/>
      <c r="O71" s="62"/>
    </row>
    <row r="72" spans="10:15" ht="40.5" customHeight="1">
      <c r="J72"/>
      <c r="M72"/>
      <c r="N72"/>
      <c r="O72" s="62"/>
    </row>
    <row r="73" spans="10:15" ht="36" customHeight="1">
      <c r="J73"/>
      <c r="M73"/>
      <c r="N73"/>
      <c r="O73" s="62"/>
    </row>
    <row r="74" spans="10:15" ht="32.25">
      <c r="J74"/>
      <c r="M74"/>
      <c r="N74"/>
      <c r="O74" s="62"/>
    </row>
    <row r="75" spans="10:15" ht="36.75" customHeight="1">
      <c r="J75"/>
      <c r="M75"/>
      <c r="N75"/>
      <c r="O75" s="62"/>
    </row>
    <row r="76" spans="10:15" ht="32.25">
      <c r="J76"/>
      <c r="M76"/>
      <c r="N76"/>
      <c r="O76" s="62"/>
    </row>
    <row r="77" spans="10:15" ht="36" customHeight="1">
      <c r="J77"/>
      <c r="M77"/>
      <c r="N77"/>
      <c r="O77" s="62"/>
    </row>
    <row r="78" spans="10:15" ht="32.25">
      <c r="J78"/>
      <c r="M78"/>
      <c r="N78"/>
      <c r="O78" s="62"/>
    </row>
    <row r="79" spans="10:15" ht="32.25">
      <c r="J79"/>
      <c r="M79"/>
      <c r="N79"/>
      <c r="O79" s="62"/>
    </row>
    <row r="80" spans="10:15" ht="32.25">
      <c r="J80"/>
      <c r="M80"/>
      <c r="N80"/>
      <c r="O80" s="62"/>
    </row>
    <row r="81" spans="10:15" ht="36" customHeight="1">
      <c r="J81"/>
      <c r="M81"/>
      <c r="N81"/>
      <c r="O81" s="62"/>
    </row>
    <row r="82" spans="10:15" ht="32.25">
      <c r="J82"/>
      <c r="M82"/>
      <c r="N82"/>
      <c r="O82" s="62"/>
    </row>
    <row r="83" spans="10:15" ht="40.5" customHeight="1">
      <c r="J83"/>
      <c r="M83"/>
      <c r="N83"/>
      <c r="O83" s="62"/>
    </row>
    <row r="84" spans="10:15" ht="32.25">
      <c r="J84"/>
      <c r="M84"/>
      <c r="N84"/>
      <c r="O84" s="62"/>
    </row>
    <row r="85" spans="10:15" ht="36.75" customHeight="1">
      <c r="J85"/>
      <c r="M85"/>
      <c r="N85"/>
      <c r="O85" s="62"/>
    </row>
    <row r="86" spans="10:15" ht="32.25">
      <c r="J86"/>
      <c r="M86"/>
      <c r="N86"/>
      <c r="O86" s="62"/>
    </row>
    <row r="87" spans="10:15" ht="32.25">
      <c r="J87"/>
      <c r="M87"/>
      <c r="N87"/>
      <c r="O87" s="62"/>
    </row>
    <row r="88" spans="10:15" ht="40.5" customHeight="1">
      <c r="J88"/>
      <c r="M88"/>
      <c r="N88"/>
      <c r="O88" s="62"/>
    </row>
    <row r="89" spans="10:15" ht="36" customHeight="1">
      <c r="J89"/>
      <c r="M89"/>
      <c r="N89"/>
      <c r="O89" s="62"/>
    </row>
    <row r="90" spans="10:15" ht="32.25">
      <c r="J90"/>
      <c r="M90"/>
      <c r="N90"/>
      <c r="O90" s="62"/>
    </row>
    <row r="91" spans="10:15" ht="32.25">
      <c r="J91"/>
      <c r="M91"/>
      <c r="N91"/>
      <c r="O91" s="62"/>
    </row>
    <row r="92" spans="10:15" ht="32.25">
      <c r="J92"/>
      <c r="M92"/>
      <c r="N92"/>
      <c r="O92" s="62"/>
    </row>
    <row r="93" spans="10:15" ht="40.5" customHeight="1">
      <c r="J93"/>
      <c r="M93"/>
      <c r="N93"/>
      <c r="O93" s="62"/>
    </row>
    <row r="94" spans="10:15" ht="36" customHeight="1">
      <c r="J94"/>
      <c r="M94"/>
      <c r="N94"/>
      <c r="O94" s="62"/>
    </row>
    <row r="95" spans="10:15" ht="32.25">
      <c r="J95"/>
      <c r="M95"/>
      <c r="N95"/>
      <c r="O95" s="62"/>
    </row>
    <row r="96" spans="10:15" ht="32.25">
      <c r="J96"/>
      <c r="M96"/>
      <c r="N96"/>
      <c r="O96" s="62"/>
    </row>
    <row r="97" spans="10:15" ht="32.25">
      <c r="J97"/>
      <c r="M97"/>
      <c r="N97"/>
      <c r="O97" s="62"/>
    </row>
    <row r="98" spans="10:15" ht="32.25">
      <c r="J98"/>
      <c r="M98"/>
      <c r="N98"/>
      <c r="O98" s="62"/>
    </row>
    <row r="99" spans="10:15" ht="36.75" customHeight="1">
      <c r="J99"/>
      <c r="M99"/>
      <c r="N99"/>
      <c r="O99" s="62"/>
    </row>
    <row r="100" spans="10:15" ht="32.25">
      <c r="J100"/>
      <c r="M100"/>
      <c r="N100"/>
      <c r="O100" s="62"/>
    </row>
    <row r="101" spans="10:15" ht="32.25">
      <c r="J101"/>
      <c r="M101"/>
      <c r="N101"/>
      <c r="O101" s="62"/>
    </row>
    <row r="102" spans="10:15" ht="32.25">
      <c r="J102"/>
      <c r="M102"/>
      <c r="N102"/>
      <c r="O102" s="62"/>
    </row>
    <row r="103" spans="10:15" ht="40.5" customHeight="1">
      <c r="J103"/>
      <c r="M103"/>
      <c r="N103"/>
      <c r="O103" s="62"/>
    </row>
    <row r="104" spans="10:15" ht="36" customHeight="1">
      <c r="J104"/>
      <c r="M104"/>
      <c r="N104"/>
      <c r="O104" s="62"/>
    </row>
    <row r="105" spans="10:15" ht="32.25">
      <c r="J105"/>
      <c r="M105"/>
      <c r="N105"/>
      <c r="O105" s="62"/>
    </row>
    <row r="106" spans="10:15" ht="32.25">
      <c r="J106"/>
      <c r="M106"/>
      <c r="N106"/>
      <c r="O106" s="62"/>
    </row>
    <row r="107" spans="10:15" ht="40.5" customHeight="1">
      <c r="J107"/>
      <c r="M107"/>
      <c r="N107"/>
      <c r="O107" s="62"/>
    </row>
    <row r="108" spans="10:15" ht="36.75" customHeight="1">
      <c r="J108"/>
      <c r="M108"/>
      <c r="N108"/>
      <c r="O108" s="62"/>
    </row>
    <row r="109" spans="10:15" ht="36" customHeight="1">
      <c r="J109"/>
      <c r="M109"/>
      <c r="N109"/>
      <c r="O109" s="62"/>
    </row>
    <row r="110" spans="10:15" ht="32.25">
      <c r="J110"/>
      <c r="M110"/>
      <c r="N110"/>
      <c r="O110" s="62"/>
    </row>
    <row r="111" spans="10:15" ht="32.25">
      <c r="J111"/>
      <c r="M111"/>
      <c r="N111"/>
      <c r="O111" s="62"/>
    </row>
    <row r="112" spans="10:15" ht="32.25">
      <c r="O112" s="62"/>
    </row>
    <row r="113" spans="15:15" ht="32.25">
      <c r="O113" s="62"/>
    </row>
    <row r="114" spans="15:15" ht="32.25">
      <c r="O114" s="62"/>
    </row>
    <row r="115" spans="15:15" ht="32.25">
      <c r="O115" s="62"/>
    </row>
    <row r="116" spans="15:15" ht="32.25">
      <c r="O116" s="62"/>
    </row>
    <row r="117" spans="15:15" ht="32.25">
      <c r="O117" s="62"/>
    </row>
    <row r="118" spans="15:15" ht="32.25">
      <c r="O118" s="62"/>
    </row>
    <row r="119" spans="15:15" ht="32.25">
      <c r="O119" s="62"/>
    </row>
    <row r="120" spans="15:15" ht="32.25">
      <c r="O120" s="62"/>
    </row>
    <row r="121" spans="15:15" ht="32.25">
      <c r="O121" s="62"/>
    </row>
    <row r="122" spans="15:15" ht="32.25">
      <c r="O122" s="62"/>
    </row>
    <row r="123" spans="15:15" ht="32.25">
      <c r="O123" s="62"/>
    </row>
    <row r="124" spans="15:15" ht="32.25">
      <c r="O124" s="62"/>
    </row>
  </sheetData>
  <sheetProtection algorithmName="SHA-512" hashValue="Dar+NjbPD0rW2k95evnfDLAUWreKzOcbHQ91Amv35xpKS6gD8WHegLWJOVsSve27nzplWRwPON2jOqJxSMEyKg==" saltValue="aPK0NP9xMwLVTG/40/FO4w==" spinCount="100000" sheet="1" selectLockedCells="1" selectUnlockedCells="1"/>
  <mergeCells count="7">
    <mergeCell ref="K1:L1"/>
    <mergeCell ref="A3:A11"/>
    <mergeCell ref="L3:L11"/>
    <mergeCell ref="B5:B6"/>
    <mergeCell ref="C5:C6"/>
    <mergeCell ref="K5:K6"/>
    <mergeCell ref="D1:H1"/>
  </mergeCells>
  <conditionalFormatting sqref="J3:J11">
    <cfRule type="cellIs" dxfId="18" priority="8" operator="lessThan">
      <formula>0</formula>
    </cfRule>
    <cfRule type="cellIs" dxfId="17" priority="9" operator="between">
      <formula>0</formula>
      <formula>30</formula>
    </cfRule>
    <cfRule type="cellIs" dxfId="16" priority="10" operator="greaterThan">
      <formula>30</formula>
    </cfRule>
    <cfRule type="cellIs" dxfId="15" priority="12" operator="lessThan">
      <formula>0</formula>
    </cfRule>
    <cfRule type="cellIs" dxfId="14" priority="13" operator="between">
      <formula>0</formula>
      <formula>30</formula>
    </cfRule>
    <cfRule type="cellIs" dxfId="13" priority="14" operator="lessThan">
      <formula>10</formula>
    </cfRule>
    <cfRule type="cellIs" dxfId="12" priority="15" operator="greaterThan">
      <formula>10</formula>
    </cfRule>
    <cfRule type="cellIs" dxfId="11" priority="17" operator="lessThan">
      <formula>10</formula>
    </cfRule>
    <cfRule type="cellIs" dxfId="10" priority="18" operator="lessThan">
      <formula>10</formula>
    </cfRule>
    <cfRule type="cellIs" dxfId="9" priority="19" operator="greaterThan">
      <formula>0.5</formula>
    </cfRule>
  </conditionalFormatting>
  <conditionalFormatting sqref="J3:J11">
    <cfRule type="cellIs" dxfId="8" priority="16" operator="greaterThan">
      <formula>10</formula>
    </cfRule>
  </conditionalFormatting>
  <conditionalFormatting sqref="J3:J1048576">
    <cfRule type="cellIs" dxfId="7" priority="11" operator="greaterThan">
      <formula>30</formula>
    </cfRule>
  </conditionalFormatting>
  <conditionalFormatting sqref="B3 I3:I11">
    <cfRule type="cellIs" dxfId="6" priority="7" operator="lessThan">
      <formula>0</formula>
    </cfRule>
  </conditionalFormatting>
  <conditionalFormatting sqref="I3:I11">
    <cfRule type="containsText" dxfId="5" priority="1" operator="containsText" text="هماهنگی">
      <formula>NOT(ISERROR(SEARCH("هماهنگی",I3)))</formula>
    </cfRule>
    <cfRule type="containsText" dxfId="4" priority="2" operator="containsText" text="غیر">
      <formula>NOT(ISERROR(SEARCH("غیر",I3)))</formula>
    </cfRule>
    <cfRule type="containsText" dxfId="3" priority="6" operator="containsText" text="غیرمجاز">
      <formula>NOT(ISERROR(SEARCH("غیرمجاز",I3)))</formula>
    </cfRule>
  </conditionalFormatting>
  <conditionalFormatting sqref="I3:I11">
    <cfRule type="cellIs" dxfId="2" priority="4" operator="equal">
      <formula>"هماهنگی"</formula>
    </cfRule>
  </conditionalFormatting>
  <conditionalFormatting sqref="I3:I11">
    <cfRule type="containsText" dxfId="1" priority="3" operator="containsText" text="مجاز">
      <formula>NOT(ISERROR(SEARCH("مجاز",I3)))</formula>
    </cfRule>
  </conditionalFormatting>
  <printOptions horizontalCentered="1" verticalCentered="1"/>
  <pageMargins left="0" right="0" top="0" bottom="0" header="0.31496062992125984" footer="0"/>
  <pageSetup paperSize="9" scale="3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2C45039F-1415-423B-A6F8-3A9DB35679A0}">
            <xm:f>NOT(ISERROR(SEARCH(مجاز,I3)))</xm:f>
            <xm:f>مجاز</xm:f>
            <x14:dxf>
              <font>
                <color rgb="FF006100"/>
              </font>
              <fill>
                <patternFill>
                  <bgColor rgb="FFC6EFCE"/>
                </patternFill>
              </fill>
            </x14:dxf>
          </x14:cfRule>
          <xm:sqref>I3:I11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کابل زمینی فشار متوسط</vt:lpstr>
      <vt:lpstr>'کابل زمینی فشار متوسط'!Print_Area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وحید فرجی</cp:lastModifiedBy>
  <cp:lastPrinted>2023-05-03T04:28:57Z</cp:lastPrinted>
  <dcterms:created xsi:type="dcterms:W3CDTF">2020-02-28T08:49:54Z</dcterms:created>
  <dcterms:modified xsi:type="dcterms:W3CDTF">2023-05-20T05:14:25Z</dcterms:modified>
</cp:coreProperties>
</file>